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/>
  <mc:AlternateContent xmlns:mc="http://schemas.openxmlformats.org/markup-compatibility/2006">
    <mc:Choice Requires="x15">
      <x15ac:absPath xmlns:x15ac="http://schemas.microsoft.com/office/spreadsheetml/2010/11/ac" url="/Users/porter/Downloads/"/>
    </mc:Choice>
  </mc:AlternateContent>
  <xr:revisionPtr revIDLastSave="0" documentId="13_ncr:1_{F954DC68-8665-114C-95CD-5537E03ADB0A}" xr6:coauthVersionLast="47" xr6:coauthVersionMax="47" xr10:uidLastSave="{00000000-0000-0000-0000-000000000000}"/>
  <bookViews>
    <workbookView xWindow="37720" yWindow="-160" windowWidth="35840" windowHeight="2020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4" i="1" l="1"/>
  <c r="G35" i="1"/>
  <c r="G36" i="1"/>
  <c r="I36" i="1" s="1"/>
  <c r="G37" i="1"/>
  <c r="I37" i="1" s="1"/>
  <c r="G38" i="1"/>
  <c r="G39" i="1"/>
  <c r="G40" i="1"/>
  <c r="I40" i="1" s="1"/>
  <c r="G41" i="1"/>
  <c r="I41" i="1" s="1"/>
  <c r="G42" i="1"/>
  <c r="I42" i="1" s="1"/>
  <c r="G43" i="1"/>
  <c r="I43" i="1" s="1"/>
  <c r="G44" i="1"/>
  <c r="I44" i="1" s="1"/>
  <c r="G45" i="1"/>
  <c r="I45" i="1" s="1"/>
  <c r="G46" i="1"/>
  <c r="G47" i="1"/>
  <c r="G33" i="1"/>
  <c r="I33" i="1" s="1"/>
  <c r="G13" i="1"/>
  <c r="I13" i="1" s="1"/>
  <c r="G14" i="1"/>
  <c r="G15" i="1"/>
  <c r="I15" i="1" s="1"/>
  <c r="G16" i="1"/>
  <c r="I16" i="1" s="1"/>
  <c r="G17" i="1"/>
  <c r="I17" i="1" s="1"/>
  <c r="G18" i="1"/>
  <c r="I18" i="1" s="1"/>
  <c r="G19" i="1"/>
  <c r="I19" i="1" s="1"/>
  <c r="G20" i="1"/>
  <c r="I20" i="1" s="1"/>
  <c r="G21" i="1"/>
  <c r="I21" i="1" s="1"/>
  <c r="G22" i="1"/>
  <c r="I22" i="1" s="1"/>
  <c r="G23" i="1"/>
  <c r="I23" i="1" s="1"/>
  <c r="G24" i="1"/>
  <c r="I24" i="1" s="1"/>
  <c r="G25" i="1"/>
  <c r="I25" i="1" s="1"/>
  <c r="G26" i="1"/>
  <c r="I26" i="1" s="1"/>
  <c r="G27" i="1"/>
  <c r="I27" i="1" s="1"/>
  <c r="G48" i="1"/>
  <c r="I48" i="1" s="1"/>
  <c r="I47" i="1"/>
  <c r="I46" i="1"/>
  <c r="I39" i="1"/>
  <c r="I38" i="1"/>
  <c r="I35" i="1"/>
  <c r="I34" i="1"/>
  <c r="I14" i="1"/>
  <c r="I28" i="1" l="1"/>
  <c r="G28" i="1"/>
  <c r="I49" i="1"/>
  <c r="H38" i="1"/>
  <c r="H45" i="1"/>
  <c r="H19" i="1"/>
  <c r="H26" i="1"/>
  <c r="H49" i="1" l="1"/>
  <c r="H28" i="1"/>
  <c r="G29" i="1" s="1"/>
  <c r="G49" i="1" l="1"/>
  <c r="G50" i="1" s="1"/>
</calcChain>
</file>

<file path=xl/sharedStrings.xml><?xml version="1.0" encoding="utf-8"?>
<sst xmlns="http://schemas.openxmlformats.org/spreadsheetml/2006/main" count="66" uniqueCount="55">
  <si>
    <t xml:space="preserve"> *Note: Overtime is calculated on a weekly basis starting on the 1st*</t>
  </si>
  <si>
    <t>Semi-Monthly Timesheet</t>
  </si>
  <si>
    <t>Month:</t>
  </si>
  <si>
    <t>Employee name:</t>
  </si>
  <si>
    <t>Hourly Rate:</t>
  </si>
  <si>
    <t>Supervisor:</t>
  </si>
  <si>
    <t>Overtime Pay:</t>
  </si>
  <si>
    <t>1st half of the Month:</t>
  </si>
  <si>
    <t>Day of the Month</t>
  </si>
  <si>
    <t>Start Time</t>
  </si>
  <si>
    <t>End Time</t>
  </si>
  <si>
    <t>Total Break Time</t>
  </si>
  <si>
    <t>Paid Time Off</t>
  </si>
  <si>
    <t>Regular Hours</t>
  </si>
  <si>
    <t>Overtime Hours</t>
  </si>
  <si>
    <t>Total Work Hours</t>
  </si>
  <si>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</si>
  <si>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</si>
  <si>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</si>
  <si>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</si>
  <si>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</si>
  <si>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</si>
  <si>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</si>
  <si>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</si>
  <si>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</si>
  <si>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</si>
  <si>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11th</t>
  </si>
  <si>
    <t>12th</t>
  </si>
  <si>
    <t>13th</t>
  </si>
  <si>
    <t>14th</t>
  </si>
  <si>
    <t>15th</t>
  </si>
  <si>
    <t>SEMI-MONTHLY TOTALS</t>
  </si>
  <si>
    <t>TOTAL PAY</t>
  </si>
  <si>
    <t>2nd half of the Month:</t>
  </si>
  <si>
    <t>16th</t>
  </si>
  <si>
    <t>17th</t>
  </si>
  <si>
    <t>18th</t>
  </si>
  <si>
    <t>19th</t>
  </si>
  <si>
    <t>20th</t>
  </si>
  <si>
    <t>21st</t>
  </si>
  <si>
    <t>22nd</t>
  </si>
  <si>
    <t>23rd</t>
  </si>
  <si>
    <t>24th</t>
  </si>
  <si>
    <t>25th</t>
  </si>
  <si>
    <t>26th</t>
  </si>
  <si>
    <t>27th</t>
  </si>
  <si>
    <t>28th</t>
  </si>
  <si>
    <t>29th</t>
  </si>
  <si>
    <t>30th</t>
  </si>
  <si>
    <t>31st</t>
  </si>
  <si>
    <t>Employee signature:</t>
  </si>
  <si>
    <t>Date:</t>
  </si>
  <si>
    <t>FREE TIMETRACKING APP</t>
  </si>
  <si>
    <t>Supervisor signature:</t>
  </si>
  <si>
    <t>https://busybusy.com/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</si>
</sst>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6" x14ac:knownFonts="1">
    <font>
      <sz val="10"/>
      <color rgb="FF000000"/>
      <name val="Arial"/>
      <scheme val="minor"/>
    </font>
    <font>
      <sz val="10"/>
      <color theme="1"/>
      <name val="Arial"/>
    </font>
    <font>
      <sz val="16"/>
      <color rgb="FF000000"/>
      <name val="Roboto"/>
    </font>
    <font>
      <sz val="9"/>
      <color rgb="FF000000"/>
      <name val="Roboto"/>
    </font>
    <font>
      <sz val="9"/>
      <color theme="1"/>
      <name val="Roboto"/>
    </font>
    <font>
      <sz val="10"/>
      <name val="Arial"/>
    </font>
    <font>
      <b/>
      <sz val="9"/>
      <color rgb="FF000000"/>
      <name val="Roboto"/>
    </font>
    <font>
      <sz val="9"/>
      <color theme="1"/>
      <name val="Arial"/>
      <scheme val="minor"/>
    </font>
    <font>
      <sz val="9"/>
      <color theme="1"/>
      <name val="Arial"/>
    </font>
    <font>
      <sz val="8"/>
      <color theme="1"/>
      <name val="Roboto"/>
    </font>
    <font>
      <sz val="8"/>
      <color rgb="FF000000"/>
      <name val="Roboto"/>
    </font>
    <font>
      <b/>
      <sz val="8"/>
      <color rgb="FF000000"/>
      <name val="Roboto"/>
    </font>
    <font>
      <sz val="10"/>
      <color theme="1"/>
      <name val="Arial"/>
      <scheme val="minor"/>
    </font>
    <font>
      <u/>
      <sz val="8"/>
      <color rgb="FF0000FF"/>
      <name val="Roboto"/>
    </font>
    <font>
      <b/>
      <i/>
      <sz val="16"/>
      <color rgb="FFFF0000"/>
      <name val="Roboto"/>
    </font>
    <font>
      <sz val="10"/>
      <color rgb="FF000000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B6D7A8"/>
        <bgColor rgb="FFB6D7A8"/>
      </patternFill>
    </fill>
  </fills>
  <borders count="11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1" fillId="2" borderId="0" xfId="0" applyFont="1" applyFill="1"/>
    <xf numFmtId="0" fontId="2" fillId="0" borderId="0" xfId="0" applyFont="1"/>
    <xf numFmtId="0" fontId="3" fillId="0" borderId="0" xfId="0" applyFont="1"/>
    <xf numFmtId="0" fontId="1" fillId="0" borderId="1" xfId="0" applyFont="1" applyBorder="1"/>
    <xf numFmtId="0" fontId="1" fillId="0" borderId="2" xfId="0" applyFont="1" applyBorder="1"/>
    <xf numFmtId="0" fontId="4" fillId="0" borderId="1" xfId="0" applyFont="1" applyBorder="1"/>
    <xf numFmtId="0" fontId="6" fillId="0" borderId="1" xfId="0" applyFont="1" applyBorder="1"/>
    <xf numFmtId="0" fontId="3" fillId="0" borderId="3" xfId="0" applyFont="1" applyBorder="1"/>
    <xf numFmtId="0" fontId="8" fillId="0" borderId="4" xfId="0" applyFont="1" applyBorder="1"/>
    <xf numFmtId="0" fontId="4" fillId="0" borderId="5" xfId="0" applyFont="1" applyBorder="1"/>
    <xf numFmtId="19" fontId="1" fillId="0" borderId="5" xfId="0" applyNumberFormat="1" applyFont="1" applyBorder="1" applyAlignment="1">
      <alignment horizontal="right" vertical="top"/>
    </xf>
    <xf numFmtId="46" fontId="1" fillId="0" borderId="5" xfId="0" applyNumberFormat="1" applyFont="1" applyBorder="1"/>
    <xf numFmtId="46" fontId="1" fillId="0" borderId="5" xfId="0" applyNumberFormat="1" applyFont="1" applyBorder="1" applyAlignment="1">
      <alignment vertical="top"/>
    </xf>
    <xf numFmtId="46" fontId="1" fillId="3" borderId="5" xfId="0" applyNumberFormat="1" applyFont="1" applyFill="1" applyBorder="1" applyAlignment="1">
      <alignment horizontal="right" vertical="top"/>
    </xf>
    <xf numFmtId="46" fontId="1" fillId="0" borderId="0" xfId="0" applyNumberFormat="1" applyFont="1" applyAlignment="1">
      <alignment horizontal="right" vertical="top"/>
    </xf>
    <xf numFmtId="19" fontId="1" fillId="0" borderId="3" xfId="0" applyNumberFormat="1" applyFont="1" applyBorder="1" applyAlignment="1">
      <alignment horizontal="right" vertical="top"/>
    </xf>
    <xf numFmtId="46" fontId="1" fillId="0" borderId="3" xfId="0" applyNumberFormat="1" applyFont="1" applyBorder="1"/>
    <xf numFmtId="46" fontId="1" fillId="0" borderId="3" xfId="0" applyNumberFormat="1" applyFont="1" applyBorder="1" applyAlignment="1">
      <alignment horizontal="right" vertical="top"/>
    </xf>
    <xf numFmtId="46" fontId="1" fillId="0" borderId="3" xfId="0" applyNumberFormat="1" applyFont="1" applyBorder="1" applyAlignment="1">
      <alignment vertical="top"/>
    </xf>
    <xf numFmtId="46" fontId="1" fillId="3" borderId="3" xfId="0" applyNumberFormat="1" applyFont="1" applyFill="1" applyBorder="1" applyAlignment="1">
      <alignment horizontal="right" vertical="top"/>
    </xf>
    <xf numFmtId="19" fontId="1" fillId="0" borderId="3" xfId="0" applyNumberFormat="1" applyFont="1" applyBorder="1" applyAlignment="1">
      <alignment vertical="top"/>
    </xf>
    <xf numFmtId="46" fontId="1" fillId="2" borderId="3" xfId="0" applyNumberFormat="1" applyFont="1" applyFill="1" applyBorder="1" applyAlignment="1">
      <alignment horizontal="right"/>
    </xf>
    <xf numFmtId="0" fontId="11" fillId="0" borderId="1" xfId="0" applyFont="1" applyBorder="1"/>
    <xf numFmtId="0" fontId="12" fillId="0" borderId="6" xfId="0" applyFont="1" applyBorder="1"/>
    <xf numFmtId="0" fontId="11" fillId="0" borderId="3" xfId="0" applyFont="1" applyBorder="1"/>
    <xf numFmtId="0" fontId="12" fillId="0" borderId="8" xfId="0" applyFont="1" applyBorder="1"/>
    <xf numFmtId="0" fontId="4" fillId="0" borderId="6" xfId="0" applyFont="1" applyBorder="1"/>
    <xf numFmtId="46" fontId="1" fillId="0" borderId="8" xfId="0" applyNumberFormat="1" applyFont="1" applyBorder="1" applyAlignment="1">
      <alignment horizontal="right" vertical="top"/>
    </xf>
    <xf numFmtId="0" fontId="13" fillId="0" borderId="0" xfId="0" applyFont="1" applyAlignment="1">
      <alignment horizontal="right"/>
    </xf>
    <xf numFmtId="0" fontId="11" fillId="0" borderId="7" xfId="0" applyFont="1" applyBorder="1"/>
    <xf numFmtId="0" fontId="5" fillId="0" borderId="1" xfId="0" applyFont="1" applyBorder="1"/>
    <xf numFmtId="0" fontId="4" fillId="0" borderId="6" xfId="0" applyFont="1" applyBorder="1"/>
    <xf numFmtId="0" fontId="5" fillId="0" borderId="6" xfId="0" applyFont="1" applyBorder="1"/>
    <xf numFmtId="0" fontId="5" fillId="0" borderId="5" xfId="0" applyFont="1" applyBorder="1"/>
    <xf numFmtId="0" fontId="3" fillId="0" borderId="1" xfId="0" applyFont="1" applyBorder="1"/>
    <xf numFmtId="0" fontId="5" fillId="0" borderId="3" xfId="0" applyFont="1" applyBorder="1"/>
    <xf numFmtId="0" fontId="4" fillId="0" borderId="1" xfId="0" applyFont="1" applyBorder="1"/>
    <xf numFmtId="164" fontId="4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164" fontId="1" fillId="3" borderId="7" xfId="0" applyNumberFormat="1" applyFont="1" applyFill="1" applyBorder="1" applyAlignment="1">
      <alignment horizontal="right"/>
    </xf>
    <xf numFmtId="0" fontId="11" fillId="0" borderId="1" xfId="0" applyFont="1" applyBorder="1"/>
    <xf numFmtId="0" fontId="14" fillId="0" borderId="0" xfId="0" applyFont="1"/>
    <xf numFmtId="0" fontId="9" fillId="0" borderId="10" xfId="0" applyFont="1" applyBorder="1"/>
    <xf numFmtId="0" fontId="9" fillId="0" borderId="7" xfId="0" applyFont="1" applyBorder="1"/>
    <xf numFmtId="0" fontId="10" fillId="0" borderId="1" xfId="0" applyFont="1" applyBorder="1"/>
    <xf numFmtId="46" fontId="1" fillId="0" borderId="3" xfId="0" applyNumberFormat="1" applyFont="1" applyBorder="1" applyAlignment="1">
      <alignment horizontal="right"/>
    </xf>
    <xf numFmtId="0" fontId="3" fillId="0" borderId="2" xfId="0" applyFont="1" applyBorder="1"/>
    <xf numFmtId="0" fontId="7" fillId="0" borderId="0" xfId="0" applyFont="1" applyBorder="1"/>
    <xf numFmtId="0" fontId="12" fillId="0" borderId="1" xfId="0" applyFont="1" applyBorder="1"/>
    <xf numFmtId="19" fontId="15" fillId="0" borderId="9" xfId="0" applyNumberFormat="1" applyFont="1" applyBorder="1"/>
    <xf numFmtId="0" fontId="15" fillId="0" borderId="9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busybusy.com/" TargetMode="External"/><Relationship Id="rId1" Type="http://schemas.openxmlformats.org/officeDocument/2006/relationships/hyperlink" Target="https://busybusy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M56"/>
  <sheetViews>
    <sheetView tabSelected="1" workbookViewId="0">
      <selection activeCell="K44" sqref="K44"/>
    </sheetView>
  </sheetViews>
  <sheetFormatPr baseColWidth="10" defaultColWidth="12.6640625" defaultRowHeight="15.75" customHeight="1" x14ac:dyDescent="0.15"/>
  <sheetData>
    <row r="1" spans="1:13" ht="15.75" customHeight="1" x14ac:dyDescent="0.15">
      <c r="A1" s="1"/>
      <c r="B1" s="2"/>
      <c r="C1" s="1"/>
      <c r="D1" s="1"/>
      <c r="E1" s="1"/>
      <c r="F1" s="1"/>
      <c r="G1" s="1"/>
      <c r="H1" s="1"/>
      <c r="I1" s="1"/>
      <c r="J1" s="1"/>
      <c r="K1" s="1"/>
    </row>
    <row r="2" spans="1:13" ht="21" x14ac:dyDescent="0.25">
      <c r="A2" s="1"/>
      <c r="B2" s="43" t="s">
        <v>0</v>
      </c>
      <c r="C2" s="2"/>
      <c r="D2" s="2"/>
      <c r="E2" s="2"/>
      <c r="F2" s="2"/>
      <c r="G2" s="2"/>
      <c r="H2" s="2"/>
      <c r="I2" s="2"/>
      <c r="J2" s="1"/>
      <c r="K2" s="1"/>
    </row>
    <row r="3" spans="1:13" ht="15.75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3" ht="22" customHeight="1" x14ac:dyDescent="0.25">
      <c r="A4" s="1"/>
      <c r="B4" s="3" t="s">
        <v>1</v>
      </c>
      <c r="C4" s="1"/>
      <c r="D4" s="1"/>
      <c r="E4" s="1"/>
      <c r="F4" s="1"/>
      <c r="G4" s="1"/>
      <c r="H4" s="1"/>
      <c r="I4" s="1"/>
      <c r="J4" s="1"/>
      <c r="K4" s="1"/>
    </row>
    <row r="5" spans="1:13" ht="15.75" customHeight="1" x14ac:dyDescent="0.15">
      <c r="A5" s="1"/>
      <c r="B5" s="4"/>
      <c r="C5" s="1"/>
      <c r="D5" s="1"/>
      <c r="E5" s="1"/>
      <c r="F5" s="1"/>
      <c r="G5" s="1"/>
      <c r="H5" s="1"/>
      <c r="I5" s="1"/>
      <c r="J5" s="1"/>
      <c r="K5" s="1"/>
    </row>
    <row r="6" spans="1:13" ht="15.75" customHeight="1" x14ac:dyDescent="0.15">
      <c r="A6" s="1"/>
      <c r="B6" s="4" t="s">
        <v>2</v>
      </c>
      <c r="C6" s="1"/>
      <c r="D6" s="1"/>
      <c r="E6" s="1"/>
      <c r="F6" s="1"/>
      <c r="G6" s="1"/>
      <c r="H6" s="1"/>
      <c r="I6" s="1"/>
      <c r="J6" s="1"/>
      <c r="K6" s="1"/>
    </row>
    <row r="7" spans="1:13" ht="15.75" customHeight="1" x14ac:dyDescent="0.15">
      <c r="A7" s="1"/>
      <c r="B7" s="5"/>
      <c r="C7" s="5"/>
      <c r="D7" s="5"/>
      <c r="E7" s="5"/>
      <c r="F7" s="5"/>
      <c r="G7" s="5"/>
      <c r="H7" s="1"/>
      <c r="I7" s="1"/>
      <c r="J7" s="1"/>
      <c r="K7" s="1"/>
      <c r="L7" s="1"/>
      <c r="M7" s="1"/>
    </row>
    <row r="8" spans="1:13" ht="15.75" customHeight="1" x14ac:dyDescent="0.15">
      <c r="A8" s="6"/>
      <c r="B8" s="7" t="s">
        <v>3</v>
      </c>
      <c r="C8" s="36"/>
      <c r="D8" s="37"/>
      <c r="E8" s="7" t="s">
        <v>4</v>
      </c>
      <c r="F8" s="39">
        <v>25</v>
      </c>
      <c r="G8" s="37"/>
      <c r="H8" s="1"/>
      <c r="I8" s="1"/>
      <c r="J8" s="1"/>
      <c r="K8" s="1"/>
      <c r="L8" s="1"/>
      <c r="M8" s="1"/>
    </row>
    <row r="9" spans="1:13" ht="15.75" customHeight="1" x14ac:dyDescent="0.15">
      <c r="A9" s="6"/>
      <c r="B9" s="7" t="s">
        <v>5</v>
      </c>
      <c r="C9" s="36"/>
      <c r="D9" s="37"/>
      <c r="E9" s="7" t="s">
        <v>6</v>
      </c>
      <c r="F9" s="40">
        <v>1.5</v>
      </c>
      <c r="G9" s="37"/>
      <c r="H9" s="1"/>
      <c r="I9" s="1"/>
      <c r="J9" s="1"/>
      <c r="K9" s="1"/>
      <c r="L9" s="1"/>
      <c r="M9" s="1"/>
    </row>
    <row r="10" spans="1:13" ht="15.75" customHeight="1" x14ac:dyDescent="0.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3" ht="15.75" customHeight="1" x14ac:dyDescent="0.15">
      <c r="A11" s="1"/>
      <c r="B11" s="8" t="s">
        <v>7</v>
      </c>
      <c r="C11" s="5"/>
      <c r="D11" s="5"/>
      <c r="E11" s="5"/>
      <c r="F11" s="5"/>
      <c r="G11" s="5"/>
      <c r="H11" s="5"/>
      <c r="I11" s="1"/>
      <c r="J11" s="1"/>
      <c r="K11" s="1"/>
    </row>
    <row r="12" spans="1:13" ht="15.75" customHeight="1" x14ac:dyDescent="0.15">
      <c r="A12" s="6"/>
      <c r="B12" s="9" t="s">
        <v>8</v>
      </c>
      <c r="C12" s="48" t="s">
        <v>9</v>
      </c>
      <c r="D12" s="49" t="s">
        <v>10</v>
      </c>
      <c r="E12" s="10" t="s">
        <v>11</v>
      </c>
      <c r="F12" s="11" t="s">
        <v>12</v>
      </c>
      <c r="G12" s="11" t="s">
        <v>13</v>
      </c>
      <c r="H12" s="11" t="s">
        <v>14</v>
      </c>
      <c r="I12" s="11" t="s">
        <v>15</v>
      </c>
      <c r="J12" s="4"/>
      <c r="K12" s="1"/>
    </row>
    <row r="13" spans="1:13" ht="15.75" customHeight="1" x14ac:dyDescent="0.15">
      <c r="A13" s="6"/>
      <c r="B13" s="44" t="s">
        <v>16</v>
      </c>
      <c r="C13" s="51">
        <v>0.29166666666666669</v>
      </c>
      <c r="D13" s="51">
        <v>0.83333333333333337</v>
      </c>
      <c r="E13" s="13"/>
      <c r="F13" s="14"/>
      <c r="G13" s="19">
        <f t="shared" ref="G13:G19" si="0">IF(D13-C13-E13 = 0, 0, D13-C13-E13)</f>
        <v>0.54166666666666674</v>
      </c>
      <c r="H13" s="14"/>
      <c r="I13" s="15">
        <f t="shared" ref="I13:I27" si="1">IF(G13+F13= 0, "", G13+F13)</f>
        <v>0.54166666666666674</v>
      </c>
      <c r="J13" s="16"/>
      <c r="K13" s="1"/>
    </row>
    <row r="14" spans="1:13" ht="15.75" customHeight="1" x14ac:dyDescent="0.15">
      <c r="A14" s="6"/>
      <c r="B14" s="45" t="s">
        <v>17</v>
      </c>
      <c r="C14" s="51">
        <v>0.33333333333333331</v>
      </c>
      <c r="D14" s="51">
        <v>0.875</v>
      </c>
      <c r="E14" s="18"/>
      <c r="F14" s="17"/>
      <c r="G14" s="19">
        <f t="shared" si="0"/>
        <v>0.54166666666666674</v>
      </c>
      <c r="H14" s="20"/>
      <c r="I14" s="21">
        <f t="shared" si="1"/>
        <v>0.54166666666666674</v>
      </c>
      <c r="J14" s="16"/>
      <c r="K14" s="1"/>
    </row>
    <row r="15" spans="1:13" ht="15.75" customHeight="1" x14ac:dyDescent="0.15">
      <c r="A15" s="6"/>
      <c r="B15" s="45" t="s">
        <v>18</v>
      </c>
      <c r="C15" s="51">
        <v>0.29166666666666669</v>
      </c>
      <c r="D15" s="51">
        <v>0.91666666666666663</v>
      </c>
      <c r="E15" s="18"/>
      <c r="F15" s="17"/>
      <c r="G15" s="19">
        <f t="shared" si="0"/>
        <v>0.625</v>
      </c>
      <c r="H15" s="20"/>
      <c r="I15" s="21">
        <f t="shared" si="1"/>
        <v>0.625</v>
      </c>
      <c r="J15" s="16"/>
      <c r="K15" s="1"/>
    </row>
    <row r="16" spans="1:13" ht="15.75" customHeight="1" x14ac:dyDescent="0.15">
      <c r="A16" s="6"/>
      <c r="B16" s="45" t="s">
        <v>19</v>
      </c>
      <c r="C16" s="51">
        <v>0.29166666666666669</v>
      </c>
      <c r="D16" s="51">
        <v>0.60416666666666663</v>
      </c>
      <c r="E16" s="22"/>
      <c r="F16" s="22"/>
      <c r="G16" s="19">
        <f t="shared" si="0"/>
        <v>0.31249999999999994</v>
      </c>
      <c r="H16" s="20"/>
      <c r="I16" s="21">
        <f t="shared" si="1"/>
        <v>0.31249999999999994</v>
      </c>
      <c r="J16" s="16"/>
      <c r="K16" s="1"/>
    </row>
    <row r="17" spans="1:11" ht="15.75" customHeight="1" x14ac:dyDescent="0.15">
      <c r="A17" s="6"/>
      <c r="B17" s="45" t="s">
        <v>20</v>
      </c>
      <c r="C17" s="51">
        <v>0.29166666666666669</v>
      </c>
      <c r="D17" s="51">
        <v>0.64583333333333337</v>
      </c>
      <c r="E17" s="22"/>
      <c r="F17" s="22"/>
      <c r="G17" s="19">
        <f t="shared" si="0"/>
        <v>0.35416666666666669</v>
      </c>
      <c r="H17" s="20"/>
      <c r="I17" s="21">
        <f t="shared" si="1"/>
        <v>0.35416666666666669</v>
      </c>
      <c r="J17" s="16"/>
      <c r="K17" s="1"/>
    </row>
    <row r="18" spans="1:11" ht="15.75" customHeight="1" x14ac:dyDescent="0.15">
      <c r="A18" s="6"/>
      <c r="B18" s="45" t="s">
        <v>21</v>
      </c>
      <c r="C18" s="51">
        <v>0.29166666666666669</v>
      </c>
      <c r="D18" s="51">
        <v>0.6875</v>
      </c>
      <c r="E18" s="22"/>
      <c r="F18" s="22"/>
      <c r="G18" s="19">
        <f t="shared" si="0"/>
        <v>0.39583333333333331</v>
      </c>
      <c r="H18" s="20"/>
      <c r="I18" s="21">
        <f t="shared" si="1"/>
        <v>0.39583333333333331</v>
      </c>
      <c r="J18" s="16"/>
      <c r="K18" s="1"/>
    </row>
    <row r="19" spans="1:11" ht="15.75" customHeight="1" x14ac:dyDescent="0.15">
      <c r="A19" s="6"/>
      <c r="B19" s="45" t="s">
        <v>22</v>
      </c>
      <c r="C19" s="52"/>
      <c r="D19" s="52"/>
      <c r="E19" s="22"/>
      <c r="F19" s="22"/>
      <c r="G19" s="19">
        <f t="shared" si="0"/>
        <v>0</v>
      </c>
      <c r="H19" s="23">
        <f>MAX(0, SUM(G13:G19)-5/3)</f>
        <v>1.1041666666666667</v>
      </c>
      <c r="I19" s="21" t="str">
        <f>IF(G19+F19=0, "", G19+F19)</f>
        <v/>
      </c>
      <c r="J19" s="16"/>
      <c r="K19" s="1"/>
    </row>
    <row r="20" spans="1:11" ht="15.75" customHeight="1" x14ac:dyDescent="0.15">
      <c r="A20" s="6"/>
      <c r="B20" s="45" t="s">
        <v>23</v>
      </c>
      <c r="C20" s="51">
        <v>0.58333333333333337</v>
      </c>
      <c r="D20" s="51">
        <v>0.77083333333333337</v>
      </c>
      <c r="E20" s="22"/>
      <c r="F20" s="22"/>
      <c r="G20" s="19">
        <f t="shared" ref="G20:G27" si="2">IF(D20-C20-E20 = 0, 0, D20-C20-E20)</f>
        <v>0.1875</v>
      </c>
      <c r="H20" s="14"/>
      <c r="I20" s="15">
        <f t="shared" si="1"/>
        <v>0.1875</v>
      </c>
      <c r="J20" s="16"/>
      <c r="K20" s="1"/>
    </row>
    <row r="21" spans="1:11" ht="15.75" customHeight="1" x14ac:dyDescent="0.15">
      <c r="A21" s="6"/>
      <c r="B21" s="45" t="s">
        <v>24</v>
      </c>
      <c r="C21" s="51">
        <v>0.625</v>
      </c>
      <c r="D21" s="51">
        <v>0.8125</v>
      </c>
      <c r="E21" s="22"/>
      <c r="F21" s="22"/>
      <c r="G21" s="19">
        <f t="shared" si="2"/>
        <v>0.1875</v>
      </c>
      <c r="H21" s="20"/>
      <c r="I21" s="21">
        <f t="shared" si="1"/>
        <v>0.1875</v>
      </c>
      <c r="J21" s="16"/>
      <c r="K21" s="1"/>
    </row>
    <row r="22" spans="1:11" ht="15.75" customHeight="1" x14ac:dyDescent="0.15">
      <c r="A22" s="6"/>
      <c r="B22" s="45" t="s">
        <v>25</v>
      </c>
      <c r="C22" s="51">
        <v>0.29166666666666669</v>
      </c>
      <c r="D22" s="51">
        <v>0.83333333333333337</v>
      </c>
      <c r="E22" s="22"/>
      <c r="F22" s="22"/>
      <c r="G22" s="19">
        <f t="shared" si="2"/>
        <v>0.54166666666666674</v>
      </c>
      <c r="H22" s="20"/>
      <c r="I22" s="21">
        <f t="shared" si="1"/>
        <v>0.54166666666666674</v>
      </c>
      <c r="J22" s="16"/>
      <c r="K22" s="1"/>
    </row>
    <row r="23" spans="1:11" ht="15.75" customHeight="1" x14ac:dyDescent="0.15">
      <c r="A23" s="6"/>
      <c r="B23" s="45" t="s">
        <v>26</v>
      </c>
      <c r="C23" s="51">
        <v>0.33333333333333331</v>
      </c>
      <c r="D23" s="51">
        <v>0.875</v>
      </c>
      <c r="E23" s="22"/>
      <c r="F23" s="22"/>
      <c r="G23" s="19">
        <f t="shared" si="2"/>
        <v>0.54166666666666674</v>
      </c>
      <c r="H23" s="20"/>
      <c r="I23" s="21">
        <f t="shared" si="1"/>
        <v>0.54166666666666674</v>
      </c>
      <c r="J23" s="16"/>
      <c r="K23" s="1"/>
    </row>
    <row r="24" spans="1:11" ht="15.75" customHeight="1" x14ac:dyDescent="0.15">
      <c r="A24" s="6"/>
      <c r="B24" s="45" t="s">
        <v>27</v>
      </c>
      <c r="C24" s="51">
        <v>0.29166666666666669</v>
      </c>
      <c r="D24" s="51">
        <v>0.91666666666666663</v>
      </c>
      <c r="E24" s="22"/>
      <c r="F24" s="22"/>
      <c r="G24" s="19">
        <f t="shared" si="2"/>
        <v>0.625</v>
      </c>
      <c r="H24" s="20"/>
      <c r="I24" s="21">
        <f t="shared" si="1"/>
        <v>0.625</v>
      </c>
      <c r="J24" s="16"/>
      <c r="K24" s="1"/>
    </row>
    <row r="25" spans="1:11" ht="15.75" customHeight="1" x14ac:dyDescent="0.15">
      <c r="A25" s="6"/>
      <c r="B25" s="45" t="s">
        <v>28</v>
      </c>
      <c r="C25" s="52"/>
      <c r="D25" s="52"/>
      <c r="E25" s="22"/>
      <c r="F25" s="22"/>
      <c r="G25" s="19">
        <f t="shared" si="2"/>
        <v>0</v>
      </c>
      <c r="H25" s="20"/>
      <c r="I25" s="21" t="str">
        <f t="shared" si="1"/>
        <v/>
      </c>
      <c r="J25" s="16"/>
      <c r="K25" s="1"/>
    </row>
    <row r="26" spans="1:11" ht="15.75" customHeight="1" x14ac:dyDescent="0.15">
      <c r="A26" s="6"/>
      <c r="B26" s="45" t="s">
        <v>29</v>
      </c>
      <c r="C26" s="52"/>
      <c r="D26" s="52"/>
      <c r="E26" s="22"/>
      <c r="F26" s="22"/>
      <c r="G26" s="19">
        <f t="shared" si="2"/>
        <v>0</v>
      </c>
      <c r="H26" s="23">
        <f>MAX(0, SUM(G20:G26)-5/3)</f>
        <v>0.41666666666666674</v>
      </c>
      <c r="I26" s="21" t="str">
        <f>IF(G26+F26= 0, "", G26+F26)</f>
        <v/>
      </c>
      <c r="J26" s="16"/>
      <c r="K26" s="1"/>
    </row>
    <row r="27" spans="1:11" ht="15.75" customHeight="1" x14ac:dyDescent="0.15">
      <c r="A27" s="6"/>
      <c r="B27" s="46" t="s">
        <v>30</v>
      </c>
      <c r="C27" s="51">
        <v>0.33333333333333331</v>
      </c>
      <c r="D27" s="51">
        <v>0.6875</v>
      </c>
      <c r="E27" s="47"/>
      <c r="F27" s="12"/>
      <c r="G27" s="19">
        <f t="shared" si="2"/>
        <v>0.35416666666666669</v>
      </c>
      <c r="H27" s="14"/>
      <c r="I27" s="15">
        <f>IF(G27+F27= 0, "", G27+F27)</f>
        <v>0.35416666666666669</v>
      </c>
      <c r="J27" s="16"/>
      <c r="K27" s="1"/>
    </row>
    <row r="28" spans="1:11" ht="15.75" customHeight="1" x14ac:dyDescent="0.15">
      <c r="A28" s="6"/>
      <c r="B28" s="24" t="s">
        <v>31</v>
      </c>
      <c r="C28" s="24"/>
      <c r="D28" s="50"/>
      <c r="E28" s="24"/>
      <c r="F28" s="26"/>
      <c r="G28" s="15">
        <f>SUM(G13:G27)</f>
        <v>5.2083333333333339</v>
      </c>
      <c r="H28" s="15">
        <f t="shared" ref="G28:I28" si="3">SUM(H13:H27)</f>
        <v>1.5208333333333335</v>
      </c>
      <c r="I28" s="15">
        <f>SUM(I13:I27)</f>
        <v>5.2083333333333339</v>
      </c>
      <c r="K28" s="1"/>
    </row>
    <row r="29" spans="1:11" ht="15.75" customHeight="1" x14ac:dyDescent="0.15">
      <c r="A29" s="6"/>
      <c r="B29" s="24" t="s">
        <v>32</v>
      </c>
      <c r="C29" s="24"/>
      <c r="D29" s="25"/>
      <c r="E29" s="24"/>
      <c r="F29" s="24"/>
      <c r="G29" s="41">
        <f>(G28*$F$8*24)+(H28*$F$8*24*$F$9)</f>
        <v>4493.75</v>
      </c>
      <c r="H29" s="32"/>
      <c r="I29" s="37"/>
      <c r="J29" s="27"/>
      <c r="K29" s="1"/>
    </row>
    <row r="30" spans="1:11" ht="15.75" customHeight="1" x14ac:dyDescent="0.15">
      <c r="A30" s="1"/>
      <c r="J30" s="1"/>
      <c r="K30" s="1"/>
    </row>
    <row r="31" spans="1:11" ht="15.75" customHeight="1" x14ac:dyDescent="0.15">
      <c r="A31" s="1"/>
      <c r="B31" s="8" t="s">
        <v>33</v>
      </c>
      <c r="C31" s="5"/>
      <c r="D31" s="5"/>
      <c r="E31" s="5"/>
      <c r="F31" s="5"/>
      <c r="G31" s="5"/>
      <c r="H31" s="5"/>
      <c r="I31" s="5"/>
      <c r="J31" s="4"/>
      <c r="K31" s="1"/>
    </row>
    <row r="32" spans="1:11" ht="15.75" customHeight="1" x14ac:dyDescent="0.15">
      <c r="A32" s="6"/>
      <c r="B32" s="9" t="s">
        <v>8</v>
      </c>
      <c r="C32" s="48" t="s">
        <v>9</v>
      </c>
      <c r="D32" s="49" t="s">
        <v>10</v>
      </c>
      <c r="E32" s="10" t="s">
        <v>11</v>
      </c>
      <c r="F32" s="11" t="s">
        <v>12</v>
      </c>
      <c r="G32" s="11" t="s">
        <v>13</v>
      </c>
      <c r="H32" s="11" t="s">
        <v>14</v>
      </c>
      <c r="I32" s="28" t="s">
        <v>15</v>
      </c>
      <c r="J32" s="29"/>
      <c r="K32" s="1"/>
    </row>
    <row r="33" spans="1:11" ht="15.75" customHeight="1" x14ac:dyDescent="0.15">
      <c r="A33" s="6"/>
      <c r="B33" s="46" t="s">
        <v>34</v>
      </c>
      <c r="C33" s="51">
        <v>0.29166666666666669</v>
      </c>
      <c r="D33" s="51">
        <v>0.83333333333333337</v>
      </c>
      <c r="E33" s="13"/>
      <c r="F33" s="14"/>
      <c r="G33" s="19">
        <f t="shared" ref="G33:G47" si="4">IF(D33-C33-E33 = 0, 0, D33-C33-E33)</f>
        <v>0.54166666666666674</v>
      </c>
      <c r="H33" s="14"/>
      <c r="I33" s="15">
        <f t="shared" ref="I33:I48" si="5">IF(G33+F33= 0, "", G33+F33)</f>
        <v>0.54166666666666674</v>
      </c>
      <c r="J33" s="29"/>
      <c r="K33" s="1"/>
    </row>
    <row r="34" spans="1:11" ht="15.75" customHeight="1" x14ac:dyDescent="0.15">
      <c r="A34" s="6"/>
      <c r="B34" s="46" t="s">
        <v>35</v>
      </c>
      <c r="C34" s="51">
        <v>0.33333333333333331</v>
      </c>
      <c r="D34" s="51">
        <v>0.875</v>
      </c>
      <c r="E34" s="18"/>
      <c r="F34" s="17"/>
      <c r="G34" s="19">
        <f t="shared" si="4"/>
        <v>0.54166666666666674</v>
      </c>
      <c r="H34" s="20"/>
      <c r="I34" s="21">
        <f t="shared" si="5"/>
        <v>0.54166666666666674</v>
      </c>
      <c r="J34" s="29"/>
      <c r="K34" s="1"/>
    </row>
    <row r="35" spans="1:11" ht="15.75" customHeight="1" x14ac:dyDescent="0.15">
      <c r="A35" s="6"/>
      <c r="B35" s="46" t="s">
        <v>36</v>
      </c>
      <c r="C35" s="51">
        <v>0.29166666666666669</v>
      </c>
      <c r="D35" s="51">
        <v>0.91666666666666663</v>
      </c>
      <c r="E35" s="18"/>
      <c r="F35" s="17"/>
      <c r="G35" s="19">
        <f t="shared" si="4"/>
        <v>0.625</v>
      </c>
      <c r="H35" s="20"/>
      <c r="I35" s="21">
        <f t="shared" si="5"/>
        <v>0.625</v>
      </c>
      <c r="J35" s="29"/>
      <c r="K35" s="1"/>
    </row>
    <row r="36" spans="1:11" ht="15.75" customHeight="1" x14ac:dyDescent="0.15">
      <c r="A36" s="6"/>
      <c r="B36" s="46" t="s">
        <v>37</v>
      </c>
      <c r="C36" s="51">
        <v>0.29166666666666669</v>
      </c>
      <c r="D36" s="51">
        <v>0.60416666666666663</v>
      </c>
      <c r="E36" s="22"/>
      <c r="F36" s="22"/>
      <c r="G36" s="19">
        <f t="shared" si="4"/>
        <v>0.31249999999999994</v>
      </c>
      <c r="H36" s="20"/>
      <c r="I36" s="21">
        <f t="shared" si="5"/>
        <v>0.31249999999999994</v>
      </c>
      <c r="J36" s="29"/>
      <c r="K36" s="1"/>
    </row>
    <row r="37" spans="1:11" ht="15.75" customHeight="1" x14ac:dyDescent="0.15">
      <c r="A37" s="6"/>
      <c r="B37" s="46" t="s">
        <v>38</v>
      </c>
      <c r="C37" s="51">
        <v>0.29166666666666669</v>
      </c>
      <c r="D37" s="51">
        <v>0.64583333333333337</v>
      </c>
      <c r="E37" s="22"/>
      <c r="F37" s="22"/>
      <c r="G37" s="19">
        <f t="shared" si="4"/>
        <v>0.35416666666666669</v>
      </c>
      <c r="H37" s="20"/>
      <c r="I37" s="21">
        <f t="shared" si="5"/>
        <v>0.35416666666666669</v>
      </c>
      <c r="J37" s="29"/>
      <c r="K37" s="1"/>
    </row>
    <row r="38" spans="1:11" ht="15.75" customHeight="1" x14ac:dyDescent="0.15">
      <c r="A38" s="6"/>
      <c r="B38" s="46" t="s">
        <v>39</v>
      </c>
      <c r="C38" s="51">
        <v>0.29166666666666669</v>
      </c>
      <c r="D38" s="51">
        <v>0.6875</v>
      </c>
      <c r="E38" s="22"/>
      <c r="F38" s="22"/>
      <c r="G38" s="19">
        <f t="shared" si="4"/>
        <v>0.39583333333333331</v>
      </c>
      <c r="H38" s="23">
        <f>MAX(0, SUM(G27,G33:G38)-5/3)</f>
        <v>1.4583333333333333</v>
      </c>
      <c r="I38" s="21">
        <f t="shared" si="5"/>
        <v>0.39583333333333331</v>
      </c>
      <c r="J38" s="29"/>
      <c r="K38" s="1"/>
    </row>
    <row r="39" spans="1:11" ht="15.75" customHeight="1" x14ac:dyDescent="0.15">
      <c r="A39" s="6"/>
      <c r="B39" s="46" t="s">
        <v>40</v>
      </c>
      <c r="C39" s="52"/>
      <c r="D39" s="52"/>
      <c r="E39" s="22"/>
      <c r="F39" s="22"/>
      <c r="G39" s="19">
        <f t="shared" si="4"/>
        <v>0</v>
      </c>
      <c r="H39" s="14"/>
      <c r="I39" s="15" t="str">
        <f t="shared" si="5"/>
        <v/>
      </c>
      <c r="J39" s="29"/>
      <c r="K39" s="1"/>
    </row>
    <row r="40" spans="1:11" ht="15.75" customHeight="1" x14ac:dyDescent="0.15">
      <c r="A40" s="6"/>
      <c r="B40" s="46" t="s">
        <v>41</v>
      </c>
      <c r="C40" s="51">
        <v>0.58333333333333337</v>
      </c>
      <c r="D40" s="51">
        <v>0.77083333333333337</v>
      </c>
      <c r="E40" s="22"/>
      <c r="F40" s="22"/>
      <c r="G40" s="19">
        <f t="shared" si="4"/>
        <v>0.1875</v>
      </c>
      <c r="H40" s="20"/>
      <c r="I40" s="21">
        <f t="shared" si="5"/>
        <v>0.1875</v>
      </c>
      <c r="J40" s="29"/>
      <c r="K40" s="1"/>
    </row>
    <row r="41" spans="1:11" ht="15.75" customHeight="1" x14ac:dyDescent="0.15">
      <c r="A41" s="6"/>
      <c r="B41" s="46" t="s">
        <v>42</v>
      </c>
      <c r="C41" s="51">
        <v>0.625</v>
      </c>
      <c r="D41" s="51">
        <v>0.8125</v>
      </c>
      <c r="E41" s="22"/>
      <c r="F41" s="22"/>
      <c r="G41" s="19">
        <f t="shared" si="4"/>
        <v>0.1875</v>
      </c>
      <c r="H41" s="20"/>
      <c r="I41" s="21">
        <f t="shared" si="5"/>
        <v>0.1875</v>
      </c>
      <c r="J41" s="29"/>
      <c r="K41" s="1"/>
    </row>
    <row r="42" spans="1:11" ht="15.75" customHeight="1" x14ac:dyDescent="0.15">
      <c r="A42" s="6"/>
      <c r="B42" s="46" t="s">
        <v>43</v>
      </c>
      <c r="C42" s="51">
        <v>0.29166666666666669</v>
      </c>
      <c r="D42" s="51">
        <v>0.83333333333333337</v>
      </c>
      <c r="E42" s="22"/>
      <c r="F42" s="22"/>
      <c r="G42" s="19">
        <f t="shared" si="4"/>
        <v>0.54166666666666674</v>
      </c>
      <c r="H42" s="20"/>
      <c r="I42" s="21">
        <f t="shared" si="5"/>
        <v>0.54166666666666674</v>
      </c>
      <c r="J42" s="29"/>
      <c r="K42" s="1"/>
    </row>
    <row r="43" spans="1:11" ht="15.75" customHeight="1" x14ac:dyDescent="0.15">
      <c r="A43" s="6"/>
      <c r="B43" s="46" t="s">
        <v>44</v>
      </c>
      <c r="C43" s="51">
        <v>0.33333333333333331</v>
      </c>
      <c r="D43" s="51">
        <v>0.875</v>
      </c>
      <c r="E43" s="22"/>
      <c r="F43" s="22"/>
      <c r="G43" s="19">
        <f t="shared" si="4"/>
        <v>0.54166666666666674</v>
      </c>
      <c r="H43" s="20"/>
      <c r="I43" s="21">
        <f t="shared" si="5"/>
        <v>0.54166666666666674</v>
      </c>
      <c r="J43" s="29"/>
      <c r="K43" s="1"/>
    </row>
    <row r="44" spans="1:11" ht="15.75" customHeight="1" x14ac:dyDescent="0.15">
      <c r="A44" s="6"/>
      <c r="B44" s="46" t="s">
        <v>45</v>
      </c>
      <c r="C44" s="51">
        <v>0.29166666666666669</v>
      </c>
      <c r="D44" s="51">
        <v>0.91666666666666663</v>
      </c>
      <c r="E44" s="22"/>
      <c r="F44" s="22"/>
      <c r="G44" s="19">
        <f t="shared" si="4"/>
        <v>0.625</v>
      </c>
      <c r="H44" s="20"/>
      <c r="I44" s="21">
        <f t="shared" si="5"/>
        <v>0.625</v>
      </c>
      <c r="J44" s="29"/>
      <c r="K44" s="1"/>
    </row>
    <row r="45" spans="1:11" ht="15.75" customHeight="1" x14ac:dyDescent="0.15">
      <c r="A45" s="6"/>
      <c r="B45" s="46" t="s">
        <v>46</v>
      </c>
      <c r="C45" s="52"/>
      <c r="D45" s="52"/>
      <c r="E45" s="22"/>
      <c r="F45" s="22"/>
      <c r="G45" s="19">
        <f t="shared" si="4"/>
        <v>0</v>
      </c>
      <c r="H45" s="23">
        <f>MAX(0, SUM(G39:G45)-5/3)</f>
        <v>0.41666666666666674</v>
      </c>
      <c r="I45" s="21" t="str">
        <f t="shared" si="5"/>
        <v/>
      </c>
      <c r="J45" s="29"/>
      <c r="K45" s="1"/>
    </row>
    <row r="46" spans="1:11" ht="15.75" customHeight="1" x14ac:dyDescent="0.15">
      <c r="A46" s="6"/>
      <c r="B46" s="46" t="s">
        <v>47</v>
      </c>
      <c r="C46" s="52"/>
      <c r="D46" s="52"/>
      <c r="E46" s="22"/>
      <c r="F46" s="22"/>
      <c r="G46" s="19">
        <f t="shared" si="4"/>
        <v>0</v>
      </c>
      <c r="H46" s="23"/>
      <c r="I46" s="21" t="str">
        <f t="shared" si="5"/>
        <v/>
      </c>
      <c r="J46" s="29"/>
      <c r="K46" s="1"/>
    </row>
    <row r="47" spans="1:11" ht="15.75" customHeight="1" x14ac:dyDescent="0.15">
      <c r="A47" s="6"/>
      <c r="B47" s="46" t="s">
        <v>48</v>
      </c>
      <c r="C47" s="51">
        <v>0.33333333333333331</v>
      </c>
      <c r="D47" s="51">
        <v>0.6875</v>
      </c>
      <c r="E47" s="22"/>
      <c r="F47" s="22"/>
      <c r="G47" s="19">
        <f t="shared" si="4"/>
        <v>0.35416666666666669</v>
      </c>
      <c r="H47" s="20"/>
      <c r="I47" s="21">
        <f t="shared" si="5"/>
        <v>0.35416666666666669</v>
      </c>
      <c r="J47" s="27"/>
      <c r="K47" s="1"/>
    </row>
    <row r="48" spans="1:11" ht="15.75" customHeight="1" x14ac:dyDescent="0.15">
      <c r="A48" s="6"/>
      <c r="B48" s="46" t="s">
        <v>49</v>
      </c>
      <c r="C48" s="51">
        <v>0.29166666666666669</v>
      </c>
      <c r="D48" s="51">
        <v>0.83333333333333337</v>
      </c>
      <c r="E48" s="22"/>
      <c r="F48" s="22"/>
      <c r="G48" s="19">
        <f t="shared" ref="G33:G48" si="6">IF(D48-C48-E48 = 0, "", D48-C48-E48)</f>
        <v>0.54166666666666674</v>
      </c>
      <c r="H48" s="20"/>
      <c r="I48" s="21">
        <f t="shared" si="5"/>
        <v>0.54166666666666674</v>
      </c>
      <c r="J48" s="29"/>
      <c r="K48" s="1"/>
    </row>
    <row r="49" spans="1:11" ht="15.75" customHeight="1" x14ac:dyDescent="0.15">
      <c r="A49" s="6"/>
      <c r="B49" s="42" t="s">
        <v>31</v>
      </c>
      <c r="C49" s="32"/>
      <c r="D49" s="32"/>
      <c r="E49" s="32"/>
      <c r="F49" s="37"/>
      <c r="G49" s="15">
        <f>I49-H49</f>
        <v>3.8750000000000009</v>
      </c>
      <c r="H49" s="15">
        <f t="shared" ref="H49:I49" si="7">SUM(H33:H48)</f>
        <v>1.875</v>
      </c>
      <c r="I49" s="15">
        <f t="shared" si="7"/>
        <v>5.7500000000000009</v>
      </c>
      <c r="J49" s="27"/>
      <c r="K49" s="1"/>
    </row>
    <row r="50" spans="1:11" ht="15.75" customHeight="1" x14ac:dyDescent="0.15">
      <c r="A50" s="1"/>
      <c r="B50" s="31" t="s">
        <v>32</v>
      </c>
      <c r="C50" s="32"/>
      <c r="D50" s="32"/>
      <c r="E50" s="32"/>
      <c r="F50" s="32"/>
      <c r="G50" s="41">
        <f>(G49*$F$8*24)+(H49*$F$8*24*$F$9)</f>
        <v>4012.5000000000009</v>
      </c>
      <c r="H50" s="32"/>
      <c r="I50" s="37"/>
      <c r="K50" s="1"/>
    </row>
    <row r="51" spans="1:11" ht="15.75" customHeight="1" x14ac:dyDescent="0.15">
      <c r="A51" s="1"/>
      <c r="B51" s="1"/>
      <c r="C51" s="1"/>
      <c r="D51" s="1"/>
      <c r="E51" s="1"/>
      <c r="F51" s="1"/>
      <c r="G51" s="1"/>
      <c r="H51" s="1"/>
      <c r="I51" s="1"/>
      <c r="K51" s="1"/>
    </row>
    <row r="52" spans="1:11" ht="15.75" customHeight="1" x14ac:dyDescent="0.15">
      <c r="B52" s="5"/>
      <c r="C52" s="5"/>
      <c r="D52" s="5"/>
      <c r="E52" s="5"/>
      <c r="F52" s="5"/>
      <c r="G52" s="5"/>
      <c r="H52" s="1"/>
      <c r="I52" s="1"/>
      <c r="K52" s="1"/>
    </row>
    <row r="53" spans="1:11" ht="15.75" customHeight="1" x14ac:dyDescent="0.15">
      <c r="A53" s="6"/>
      <c r="B53" s="33" t="s">
        <v>50</v>
      </c>
      <c r="C53" s="34"/>
      <c r="D53" s="35"/>
      <c r="E53" s="28" t="s">
        <v>51</v>
      </c>
      <c r="F53" s="36"/>
      <c r="G53" s="37"/>
      <c r="H53" s="1"/>
      <c r="I53" s="30" t="s">
        <v>52</v>
      </c>
      <c r="K53" s="1"/>
    </row>
    <row r="54" spans="1:11" ht="15.75" customHeight="1" x14ac:dyDescent="0.15">
      <c r="A54" s="6"/>
      <c r="B54" s="38" t="s">
        <v>53</v>
      </c>
      <c r="C54" s="32"/>
      <c r="D54" s="37"/>
      <c r="E54" s="7" t="s">
        <v>51</v>
      </c>
      <c r="F54" s="36"/>
      <c r="G54" s="37"/>
      <c r="H54" s="1"/>
      <c r="I54" s="30" t="s">
        <v>54</v>
      </c>
      <c r="K54" s="1"/>
    </row>
    <row r="55" spans="1:11" ht="15.75" customHeight="1" x14ac:dyDescent="0.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5.75" customHeight="1" x14ac:dyDescent="0.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</sheetData>
  <mergeCells count="12">
    <mergeCell ref="B49:F49"/>
    <mergeCell ref="G50:I50"/>
    <mergeCell ref="C8:D8"/>
    <mergeCell ref="F8:G8"/>
    <mergeCell ref="C9:D9"/>
    <mergeCell ref="F9:G9"/>
    <mergeCell ref="G29:I29"/>
    <mergeCell ref="B50:F50"/>
    <mergeCell ref="B53:D53"/>
    <mergeCell ref="F53:G53"/>
    <mergeCell ref="B54:D54"/>
    <mergeCell ref="F54:G54"/>
  </mergeCells>
  <hyperlinks>
    <hyperlink ref="I53" r:id="rId1" xr:uid="{00000000-0004-0000-0000-000000000000}"/>
    <hyperlink ref="I54" r:id="rId2" xr:uid="{00000000-0004-0000-0000-000001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Porter Gardiner</cp:lastModifiedBy>
  <dcterms:modified xsi:type="dcterms:W3CDTF">2023-03-15T21:18:21Z</dcterms:modified>
</cp:coreProperties>
</file>